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  <sheet name="Scenarios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4800"/>
      <sz val="13"/>
    </font>
    <font>
      <name val="Calibri"/>
      <i val="1"/>
      <color rgb="007A9BC0"/>
      <sz val="9"/>
    </font>
    <font>
      <name val="Calibri"/>
      <b val="1"/>
      <color rgb="00FFFFFF"/>
      <sz val="9"/>
    </font>
    <font>
      <name val="Calibri"/>
      <color rgb="00111111"/>
      <sz val="10"/>
    </font>
    <font>
      <name val="Calibri"/>
      <b val="1"/>
      <color rgb="007A9BC0"/>
      <sz val="9"/>
    </font>
    <font>
      <name val="Calibri"/>
      <b val="1"/>
      <color rgb="00111111"/>
      <sz val="10"/>
    </font>
    <font>
      <name val="Calibri"/>
      <b val="1"/>
      <color rgb="00FF4800"/>
      <sz val="12"/>
    </font>
    <font>
      <name val="Calibri"/>
      <b val="1"/>
      <color rgb="00FF4800"/>
      <sz val="11"/>
    </font>
  </fonts>
  <fills count="7">
    <fill>
      <patternFill/>
    </fill>
    <fill>
      <patternFill patternType="gray125"/>
    </fill>
    <fill>
      <patternFill patternType="solid">
        <fgColor rgb="000C1A2E"/>
      </patternFill>
    </fill>
    <fill>
      <patternFill patternType="solid">
        <fgColor rgb="001E3454"/>
      </patternFill>
    </fill>
    <fill>
      <patternFill patternType="solid">
        <fgColor rgb="00FFFDE7"/>
      </patternFill>
    </fill>
    <fill>
      <patternFill patternType="solid">
        <fgColor rgb="00EEF1F5"/>
      </patternFill>
    </fill>
    <fill>
      <patternFill patternType="solid">
        <fgColor rgb="00FFF8E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9" fontId="4" fillId="4" borderId="0" applyAlignment="1" pivotButton="0" quotePrefix="0" xfId="0">
      <alignment horizontal="right" vertical="center"/>
    </xf>
    <xf numFmtId="0" fontId="5" fillId="5" borderId="0" applyAlignment="1" pivotButton="0" quotePrefix="0" xfId="0">
      <alignment horizontal="left" vertical="center"/>
    </xf>
    <xf numFmtId="0" fontId="5" fillId="5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right" vertical="center"/>
    </xf>
    <xf numFmtId="164" fontId="4" fillId="4" borderId="0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6" fillId="5" borderId="0" applyAlignment="1" pivotButton="0" quotePrefix="0" xfId="0">
      <alignment horizontal="left" vertical="center"/>
    </xf>
    <xf numFmtId="164" fontId="6" fillId="5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/>
    </xf>
    <xf numFmtId="164" fontId="6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165" fontId="6" fillId="0" borderId="0" applyAlignment="1" pivotButton="0" quotePrefix="0" xfId="0">
      <alignment horizontal="right" vertical="center"/>
    </xf>
    <xf numFmtId="9" fontId="4" fillId="0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left" vertical="center"/>
    </xf>
    <xf numFmtId="9" fontId="6" fillId="6" borderId="0" applyAlignment="1" pivotButton="0" quotePrefix="0" xfId="0">
      <alignment horizontal="center" vertical="center"/>
    </xf>
    <xf numFmtId="164" fontId="6" fillId="6" borderId="0" applyAlignment="1" pivotButton="0" quotePrefix="0" xfId="0">
      <alignment horizontal="right" vertical="center"/>
    </xf>
    <xf numFmtId="165" fontId="6" fillId="6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name val="Calibri"/>
        <b val="1"/>
        <color rgb="001B5E20"/>
        <sz val="10"/>
      </font>
      <fill>
        <patternFill patternType="solid">
          <fgColor rgb="00E8F5E9"/>
        </patternFill>
      </fill>
    </dxf>
    <dxf>
      <font>
        <name val="Calibri"/>
        <b val="1"/>
        <color rgb="00B71C1C"/>
        <sz val="10"/>
      </font>
      <fill>
        <patternFill patternType="solid">
          <fgColor rgb="00FFEB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11" customWidth="1" min="3" max="3"/>
    <col width="12" customWidth="1" min="4" max="4"/>
    <col width="13" customWidth="1" min="5" max="5"/>
    <col width="15" customWidth="1" min="6" max="6"/>
  </cols>
  <sheetData>
    <row r="1" ht="28" customHeight="1">
      <c r="A1" s="1" t="inlineStr">
        <is>
          <t>TICKIFY — Event Budget Planner</t>
        </is>
      </c>
    </row>
    <row r="2" ht="15" customHeight="1">
      <c r="A2" s="2" t="inlineStr">
        <is>
          <t xml:space="preserve">  Fill in the yellow cells — everything else calculates automatically.</t>
        </is>
      </c>
    </row>
    <row r="3" ht="6" customHeight="1"/>
    <row r="4" ht="17" customHeight="1">
      <c r="A4" s="3" t="inlineStr">
        <is>
          <t xml:space="preserve">  EVENT DETAILS</t>
        </is>
      </c>
    </row>
    <row r="5" ht="15" customHeight="1">
      <c r="A5" s="4" t="inlineStr">
        <is>
          <t>Event name</t>
        </is>
      </c>
      <c r="B5" s="5" t="inlineStr">
        <is>
          <t>My Event 2025</t>
        </is>
      </c>
    </row>
    <row r="6" ht="14" customHeight="1">
      <c r="A6" s="4" t="inlineStr">
        <is>
          <t>Event date</t>
        </is>
      </c>
      <c r="B6" s="5" t="n"/>
    </row>
    <row r="7" ht="14" customHeight="1">
      <c r="A7" s="4" t="inlineStr">
        <is>
          <t>Venue</t>
        </is>
      </c>
      <c r="B7" s="5" t="n"/>
    </row>
    <row r="8" ht="7" customHeight="1"/>
    <row r="9" ht="17" customHeight="1">
      <c r="A9" s="3" t="inlineStr">
        <is>
          <t xml:space="preserve">  TICKETING PLATFORM</t>
        </is>
      </c>
    </row>
    <row r="10" ht="15" customHeight="1">
      <c r="A10" s="4" t="inlineStr">
        <is>
          <t>Platform name</t>
        </is>
      </c>
      <c r="B10" s="5" t="inlineStr">
        <is>
          <t>Tickify</t>
        </is>
      </c>
    </row>
    <row r="11" ht="15" customHeight="1">
      <c r="A11" s="4" t="inlineStr">
        <is>
          <t>Ticketing fee %</t>
        </is>
      </c>
      <c r="B11" s="6" t="inlineStr">
        <is>
          <t>Update this if you're not on Tickify (5% = 0.05)</t>
        </is>
      </c>
      <c r="E11" s="7" t="n">
        <v>0.05</v>
      </c>
    </row>
    <row r="12" ht="7" customHeight="1"/>
    <row r="13" ht="17" customHeight="1">
      <c r="A13" s="3" t="inlineStr">
        <is>
          <t xml:space="preserve">  TICKET REVENUE</t>
        </is>
      </c>
    </row>
    <row r="14" ht="14" customHeight="1">
      <c r="A14" s="8" t="inlineStr">
        <is>
          <t>Ticket tier</t>
        </is>
      </c>
      <c r="B14" s="8" t="inlineStr">
        <is>
          <t>Notes</t>
        </is>
      </c>
      <c r="C14" s="9" t="inlineStr">
        <is>
          <t>Capacity</t>
        </is>
      </c>
      <c r="D14" s="9" t="inlineStr">
        <is>
          <t>Price ($)</t>
        </is>
      </c>
      <c r="E14" s="9" t="inlineStr">
        <is>
          <t>Sell-through</t>
        </is>
      </c>
      <c r="F14" s="9" t="inlineStr">
        <is>
          <t>Revenue</t>
        </is>
      </c>
    </row>
    <row r="15" ht="15" customHeight="1">
      <c r="A15" s="5" t="inlineStr">
        <is>
          <t>General Admission</t>
        </is>
      </c>
      <c r="B15" s="5" t="n"/>
      <c r="C15" s="10" t="n">
        <v>400</v>
      </c>
      <c r="D15" s="11" t="n">
        <v>60</v>
      </c>
      <c r="E15" s="7" t="n">
        <v>0.8</v>
      </c>
      <c r="F15" s="12">
        <f>IF(AND(ISNUMBER(C15),ISNUMBER(D15)),C15*D15*IF(ISNUMBER(E15),E15,0),0)</f>
        <v/>
      </c>
    </row>
    <row r="16" ht="15" customHeight="1">
      <c r="A16" s="5" t="inlineStr">
        <is>
          <t>VIP</t>
        </is>
      </c>
      <c r="B16" s="5" t="n"/>
      <c r="C16" s="10" t="n">
        <v>80</v>
      </c>
      <c r="D16" s="11" t="n">
        <v>120</v>
      </c>
      <c r="E16" s="7" t="n">
        <v>0.7</v>
      </c>
      <c r="F16" s="12">
        <f>IF(AND(ISNUMBER(C16),ISNUMBER(D16)),C16*D16*IF(ISNUMBER(E16),E16,0),0)</f>
        <v/>
      </c>
    </row>
    <row r="17" ht="15" customHeight="1">
      <c r="A17" s="5" t="inlineStr">
        <is>
          <t>Premium / Table</t>
        </is>
      </c>
      <c r="B17" s="5" t="n"/>
      <c r="C17" s="10" t="n">
        <v>20</v>
      </c>
      <c r="D17" s="11" t="n">
        <v>200</v>
      </c>
      <c r="E17" s="7" t="n">
        <v>0.6</v>
      </c>
      <c r="F17" s="12">
        <f>IF(AND(ISNUMBER(C17),ISNUMBER(D17)),C17*D17*IF(ISNUMBER(E17),E17,0),0)</f>
        <v/>
      </c>
    </row>
    <row r="18" ht="15" customHeight="1">
      <c r="A18" s="5" t="inlineStr">
        <is>
          <t>Early Bird</t>
        </is>
      </c>
      <c r="B18" s="5" t="n"/>
      <c r="C18" s="10" t="n">
        <v>50</v>
      </c>
      <c r="D18" s="11" t="n">
        <v>45</v>
      </c>
      <c r="E18" s="7" t="n">
        <v>1</v>
      </c>
      <c r="F18" s="12">
        <f>IF(AND(ISNUMBER(C18),ISNUMBER(D18)),C18*D18*IF(ISNUMBER(E18),E18,0),0)</f>
        <v/>
      </c>
    </row>
    <row r="19" ht="15" customHeight="1">
      <c r="A19" s="5" t="n"/>
      <c r="B19" s="5" t="n"/>
      <c r="C19" s="10" t="n"/>
      <c r="D19" s="11" t="n"/>
      <c r="E19" s="7" t="n"/>
      <c r="F19" s="12">
        <f>IF(AND(ISNUMBER(C19),ISNUMBER(D19)),C19*D19*IF(ISNUMBER(E19),E19,0),0)</f>
        <v/>
      </c>
    </row>
    <row r="20" ht="14" customHeight="1">
      <c r="A20" s="8" t="inlineStr">
        <is>
          <t xml:space="preserve">  Other income</t>
        </is>
      </c>
    </row>
    <row r="21" ht="15" customHeight="1">
      <c r="A21" s="4" t="inlineStr">
        <is>
          <t>Sponsorship</t>
        </is>
      </c>
      <c r="B21" s="13" t="inlineStr"/>
      <c r="F21" s="11" t="n"/>
    </row>
    <row r="22" ht="15" customHeight="1">
      <c r="A22" s="4" t="inlineStr">
        <is>
          <t>Bar / F&amp;B commission</t>
        </is>
      </c>
      <c r="B22" s="13" t="inlineStr">
        <is>
          <t>% deal with venue</t>
        </is>
      </c>
      <c r="F22" s="11" t="n"/>
    </row>
    <row r="23" ht="15" customHeight="1">
      <c r="A23" s="4" t="inlineStr">
        <is>
          <t>Merchandise</t>
        </is>
      </c>
      <c r="B23" s="13" t="inlineStr"/>
      <c r="F23" s="11" t="n"/>
    </row>
    <row r="24" ht="18" customHeight="1">
      <c r="A24" s="14" t="inlineStr">
        <is>
          <t>TOTAL REVENUE</t>
        </is>
      </c>
      <c r="F24" s="15">
        <f>SUM(F15:F19)+SUM(F21:F23)</f>
        <v/>
      </c>
    </row>
    <row r="25" ht="7" customHeight="1"/>
    <row r="26" ht="17" customHeight="1">
      <c r="A26" s="3" t="inlineStr">
        <is>
          <t xml:space="preserve">  COSTS</t>
        </is>
      </c>
    </row>
    <row r="27" ht="14" customHeight="1">
      <c r="A27" s="8" t="inlineStr">
        <is>
          <t>Cost item</t>
        </is>
      </c>
      <c r="B27" s="8" t="inlineStr">
        <is>
          <t>Notes</t>
        </is>
      </c>
      <c r="C27" s="9" t="inlineStr"/>
      <c r="D27" s="9" t="inlineStr"/>
      <c r="E27" s="9" t="inlineStr"/>
      <c r="F27" s="9" t="inlineStr">
        <is>
          <t>Amount ($)</t>
        </is>
      </c>
    </row>
    <row r="28" ht="15" customHeight="1">
      <c r="A28" s="4" t="inlineStr">
        <is>
          <t>Ticketing fees</t>
        </is>
      </c>
      <c r="B28" s="6" t="inlineStr">
        <is>
          <t>Auto from platform % above</t>
        </is>
      </c>
      <c r="F28" s="12">
        <f>F24*E11</f>
        <v/>
      </c>
    </row>
    <row r="29" ht="15" customHeight="1">
      <c r="A29" s="4" t="inlineStr">
        <is>
          <t>Venue hire</t>
        </is>
      </c>
      <c r="B29" s="6" t="inlineStr"/>
      <c r="F29" s="11" t="n"/>
    </row>
    <row r="30" ht="15" customHeight="1">
      <c r="A30" s="4" t="inlineStr">
        <is>
          <t>AV / Sound / Lighting</t>
        </is>
      </c>
      <c r="B30" s="6" t="inlineStr"/>
      <c r="F30" s="11" t="n"/>
    </row>
    <row r="31" ht="15" customHeight="1">
      <c r="A31" s="4" t="inlineStr">
        <is>
          <t>Staging / Production</t>
        </is>
      </c>
      <c r="B31" s="6" t="inlineStr"/>
      <c r="F31" s="11" t="n"/>
    </row>
    <row r="32" ht="15" customHeight="1">
      <c r="A32" s="4" t="inlineStr">
        <is>
          <t>Artist / Talent fees</t>
        </is>
      </c>
      <c r="B32" s="6" t="inlineStr"/>
      <c r="F32" s="11" t="n"/>
    </row>
    <row r="33" ht="15" customHeight="1">
      <c r="A33" s="4" t="inlineStr">
        <is>
          <t>Marketing &amp; Advertising</t>
        </is>
      </c>
      <c r="B33" s="6" t="inlineStr"/>
      <c r="F33" s="11" t="n"/>
    </row>
    <row r="34" ht="15" customHeight="1">
      <c r="A34" s="4" t="inlineStr">
        <is>
          <t>Staffing / Crew</t>
        </is>
      </c>
      <c r="B34" s="6" t="inlineStr"/>
      <c r="F34" s="11" t="n"/>
    </row>
    <row r="35" ht="15" customHeight="1">
      <c r="A35" s="4" t="inlineStr">
        <is>
          <t>Security</t>
        </is>
      </c>
      <c r="B35" s="6" t="inlineStr"/>
      <c r="F35" s="11" t="n"/>
    </row>
    <row r="36" ht="15" customHeight="1">
      <c r="A36" s="4" t="inlineStr">
        <is>
          <t>Photography / Video</t>
        </is>
      </c>
      <c r="B36" s="6" t="inlineStr"/>
      <c r="F36" s="11" t="n"/>
    </row>
    <row r="37" ht="15" customHeight="1">
      <c r="A37" s="4" t="inlineStr">
        <is>
          <t>Design &amp; Print</t>
        </is>
      </c>
      <c r="B37" s="6" t="inlineStr"/>
      <c r="F37" s="11" t="n"/>
    </row>
    <row r="38" ht="15" customHeight="1">
      <c r="A38" s="4" t="inlineStr">
        <is>
          <t>Insurance</t>
        </is>
      </c>
      <c r="B38" s="6" t="inlineStr"/>
      <c r="F38" s="11" t="n"/>
    </row>
    <row r="39" ht="15" customHeight="1">
      <c r="A39" s="4" t="inlineStr">
        <is>
          <t>Catering / Rider</t>
        </is>
      </c>
      <c r="B39" s="6" t="inlineStr"/>
      <c r="F39" s="11" t="n"/>
    </row>
    <row r="40" ht="15" customHeight="1">
      <c r="A40" s="4" t="inlineStr">
        <is>
          <t>Misc / Contingency</t>
        </is>
      </c>
      <c r="B40" s="6" t="inlineStr">
        <is>
          <t>5–10% buffer recommended</t>
        </is>
      </c>
      <c r="F40" s="11" t="n"/>
    </row>
    <row r="41" ht="18" customHeight="1">
      <c r="A41" s="14" t="inlineStr">
        <is>
          <t>TOTAL COSTS</t>
        </is>
      </c>
      <c r="F41" s="15">
        <f>SUM(F28:F40)</f>
        <v/>
      </c>
    </row>
    <row r="42" ht="8" customHeight="1"/>
    <row r="43" ht="17" customHeight="1">
      <c r="A43" s="3" t="inlineStr">
        <is>
          <t xml:space="preserve">  PROFIT &amp; LOSS SUMMARY</t>
        </is>
      </c>
    </row>
    <row r="44" ht="16" customHeight="1">
      <c r="A44" s="4" t="inlineStr">
        <is>
          <t>Total Revenue</t>
        </is>
      </c>
      <c r="F44" s="12">
        <f>F24</f>
        <v/>
      </c>
    </row>
    <row r="45" ht="16" customHeight="1">
      <c r="A45" s="4" t="inlineStr">
        <is>
          <t>Total Costs</t>
        </is>
      </c>
      <c r="F45" s="12">
        <f>F41</f>
        <v/>
      </c>
    </row>
    <row r="46" ht="16" customHeight="1">
      <c r="A46" s="16" t="inlineStr">
        <is>
          <t>Net Profit / Loss</t>
        </is>
      </c>
      <c r="F46" s="17">
        <f>F44-F45</f>
        <v/>
      </c>
    </row>
    <row r="47" ht="16" customHeight="1">
      <c r="A47" s="4" t="inlineStr">
        <is>
          <t>Profit Margin</t>
        </is>
      </c>
      <c r="F47" s="18">
        <f>IF(F44&gt;0,(F44-F45)/F44,0)</f>
        <v/>
      </c>
    </row>
    <row r="48" ht="8" customHeight="1"/>
    <row r="49" ht="17" customHeight="1">
      <c r="A49" s="3" t="inlineStr">
        <is>
          <t xml:space="preserve">  BREAK-EVEN ANALYSIS</t>
        </is>
      </c>
    </row>
    <row r="50" ht="16" customHeight="1">
      <c r="A50" s="4" t="inlineStr">
        <is>
          <t>Break-even tickets (at GA price)</t>
        </is>
      </c>
      <c r="F50" s="19">
        <f>IFERROR(F41/D15,"Set GA price")</f>
        <v/>
      </c>
    </row>
    <row r="51" ht="16" customHeight="1">
      <c r="A51" s="4" t="inlineStr">
        <is>
          <t>Total ticket capacity</t>
        </is>
      </c>
      <c r="F51" s="19">
        <f>SUM(C15:C19)</f>
        <v/>
      </c>
    </row>
    <row r="52" ht="16" customHeight="1">
      <c r="A52" s="16" t="inlineStr">
        <is>
          <t>Break-even % of capacity</t>
        </is>
      </c>
      <c r="F52" s="20">
        <f>IFERROR(F50/F51,0)</f>
        <v/>
      </c>
    </row>
  </sheetData>
  <mergeCells count="23">
    <mergeCell ref="B11:D11"/>
    <mergeCell ref="A24:E24"/>
    <mergeCell ref="B6:E6"/>
    <mergeCell ref="A51:E51"/>
    <mergeCell ref="A45:E45"/>
    <mergeCell ref="B5:E5"/>
    <mergeCell ref="A26:F26"/>
    <mergeCell ref="A2:F2"/>
    <mergeCell ref="A41:E41"/>
    <mergeCell ref="B7:E7"/>
    <mergeCell ref="A46:E46"/>
    <mergeCell ref="A4:F4"/>
    <mergeCell ref="A20:F20"/>
    <mergeCell ref="A43:F43"/>
    <mergeCell ref="A50:E50"/>
    <mergeCell ref="A13:F13"/>
    <mergeCell ref="A9:F9"/>
    <mergeCell ref="A47:E47"/>
    <mergeCell ref="A49:F49"/>
    <mergeCell ref="A52:E52"/>
    <mergeCell ref="A1:F1"/>
    <mergeCell ref="A44:E44"/>
    <mergeCell ref="B10:E10"/>
  </mergeCells>
  <conditionalFormatting sqref="F46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3" customWidth="1" min="2" max="2"/>
    <col width="16" customWidth="1" min="3" max="3"/>
    <col width="15" customWidth="1" min="4" max="4"/>
    <col width="16" customWidth="1" min="5" max="5"/>
    <col width="16" customWidth="1" min="6" max="6"/>
    <col width="13" customWidth="1" min="7" max="7"/>
  </cols>
  <sheetData>
    <row r="1" ht="28" customHeight="1">
      <c r="A1" s="1" t="inlineStr">
        <is>
          <t>TICKIFY — Sell-Through Scenarios</t>
        </is>
      </c>
    </row>
    <row r="2" ht="15" customHeight="1">
      <c r="A2" s="2" t="inlineStr">
        <is>
          <t xml:space="preserve">  How does your profit shift at each sell-through rate? Pulls from Budget sheet.</t>
        </is>
      </c>
    </row>
    <row r="3" ht="6" customHeight="1"/>
    <row r="4" ht="14" customHeight="1">
      <c r="A4" s="8" t="inlineStr">
        <is>
          <t>Scenario</t>
        </is>
      </c>
      <c r="B4" s="8" t="inlineStr">
        <is>
          <t>Sell-through</t>
        </is>
      </c>
      <c r="C4" s="9" t="inlineStr">
        <is>
          <t>Ticket revenue</t>
        </is>
      </c>
      <c r="D4" s="9" t="inlineStr">
        <is>
          <t>Total revenue</t>
        </is>
      </c>
      <c r="E4" s="9" t="inlineStr">
        <is>
          <t>Total costs</t>
        </is>
      </c>
      <c r="F4" s="9" t="inlineStr">
        <is>
          <t>Profit / Loss</t>
        </is>
      </c>
      <c r="G4" s="9" t="inlineStr">
        <is>
          <t>Margin</t>
        </is>
      </c>
    </row>
    <row r="5" ht="16" customHeight="1">
      <c r="A5" s="4" t="inlineStr">
        <is>
          <t>40% sell-through</t>
        </is>
      </c>
      <c r="B5" s="21" t="n">
        <v>0.4</v>
      </c>
      <c r="C5" s="12">
        <f>(Budget!C15*Budget!D15*0.4)+(Budget!C16*Budget!D16*0.4)+(Budget!C17*Budget!D17*0.4)+(Budget!C18*Budget!D18*0.4)+(Budget!C19*Budget!D19*0.4)</f>
        <v/>
      </c>
      <c r="D5" s="12">
        <f>C5+Budget!F21+Budget!F22+Budget!F23</f>
        <v/>
      </c>
      <c r="E5" s="12">
        <f>D5*Budget!E11+(Budget!F41-Budget!F28)</f>
        <v/>
      </c>
      <c r="F5" s="17">
        <f>D5-E5</f>
        <v/>
      </c>
      <c r="G5" s="18">
        <f>IFERROR((D5-E5)/D5,0)</f>
        <v/>
      </c>
    </row>
    <row r="6" ht="16" customHeight="1">
      <c r="A6" s="4" t="inlineStr">
        <is>
          <t>50% sell-through</t>
        </is>
      </c>
      <c r="B6" s="21" t="n">
        <v>0.5</v>
      </c>
      <c r="C6" s="12">
        <f>(Budget!C15*Budget!D15*0.5)+(Budget!C16*Budget!D16*0.5)+(Budget!C17*Budget!D17*0.5)+(Budget!C18*Budget!D18*0.5)+(Budget!C19*Budget!D19*0.5)</f>
        <v/>
      </c>
      <c r="D6" s="12">
        <f>C6+Budget!F21+Budget!F22+Budget!F23</f>
        <v/>
      </c>
      <c r="E6" s="12">
        <f>D6*Budget!E11+(Budget!F41-Budget!F28)</f>
        <v/>
      </c>
      <c r="F6" s="17">
        <f>D6-E6</f>
        <v/>
      </c>
      <c r="G6" s="18">
        <f>IFERROR((D6-E6)/D6,0)</f>
        <v/>
      </c>
    </row>
    <row r="7" ht="16" customHeight="1">
      <c r="A7" s="4" t="inlineStr">
        <is>
          <t>60% sell-through</t>
        </is>
      </c>
      <c r="B7" s="21" t="n">
        <v>0.6</v>
      </c>
      <c r="C7" s="12">
        <f>(Budget!C15*Budget!D15*0.6)+(Budget!C16*Budget!D16*0.6)+(Budget!C17*Budget!D17*0.6)+(Budget!C18*Budget!D18*0.6)+(Budget!C19*Budget!D19*0.6)</f>
        <v/>
      </c>
      <c r="D7" s="12">
        <f>C7+Budget!F21+Budget!F22+Budget!F23</f>
        <v/>
      </c>
      <c r="E7" s="12">
        <f>D7*Budget!E11+(Budget!F41-Budget!F28)</f>
        <v/>
      </c>
      <c r="F7" s="17">
        <f>D7-E7</f>
        <v/>
      </c>
      <c r="G7" s="18">
        <f>IFERROR((D7-E7)/D7,0)</f>
        <v/>
      </c>
    </row>
    <row r="8" ht="16" customHeight="1">
      <c r="A8" s="4" t="inlineStr">
        <is>
          <t>70% sell-through</t>
        </is>
      </c>
      <c r="B8" s="21" t="n">
        <v>0.7</v>
      </c>
      <c r="C8" s="12">
        <f>(Budget!C15*Budget!D15*0.7)+(Budget!C16*Budget!D16*0.7)+(Budget!C17*Budget!D17*0.7)+(Budget!C18*Budget!D18*0.7)+(Budget!C19*Budget!D19*0.7)</f>
        <v/>
      </c>
      <c r="D8" s="12">
        <f>C8+Budget!F21+Budget!F22+Budget!F23</f>
        <v/>
      </c>
      <c r="E8" s="12">
        <f>D8*Budget!E11+(Budget!F41-Budget!F28)</f>
        <v/>
      </c>
      <c r="F8" s="17">
        <f>D8-E8</f>
        <v/>
      </c>
      <c r="G8" s="18">
        <f>IFERROR((D8-E8)/D8,0)</f>
        <v/>
      </c>
    </row>
    <row r="9" ht="16" customHeight="1">
      <c r="A9" s="4" t="inlineStr">
        <is>
          <t>75% sell-through</t>
        </is>
      </c>
      <c r="B9" s="21" t="n">
        <v>0.75</v>
      </c>
      <c r="C9" s="12">
        <f>(Budget!C15*Budget!D15*0.75)+(Budget!C16*Budget!D16*0.75)+(Budget!C17*Budget!D17*0.75)+(Budget!C18*Budget!D18*0.75)+(Budget!C19*Budget!D19*0.75)</f>
        <v/>
      </c>
      <c r="D9" s="12">
        <f>C9+Budget!F21+Budget!F22+Budget!F23</f>
        <v/>
      </c>
      <c r="E9" s="12">
        <f>D9*Budget!E11+(Budget!F41-Budget!F28)</f>
        <v/>
      </c>
      <c r="F9" s="17">
        <f>D9-E9</f>
        <v/>
      </c>
      <c r="G9" s="18">
        <f>IFERROR((D9-E9)/D9,0)</f>
        <v/>
      </c>
    </row>
    <row r="10" ht="16" customHeight="1">
      <c r="A10" s="22" t="inlineStr">
        <is>
          <t>80% sell-through ← plan for this</t>
        </is>
      </c>
      <c r="B10" s="23" t="n">
        <v>0.8</v>
      </c>
      <c r="C10" s="24">
        <f>(Budget!C15*Budget!D15*0.8)+(Budget!C16*Budget!D16*0.8)+(Budget!C17*Budget!D17*0.8)+(Budget!C18*Budget!D18*0.8)+(Budget!C19*Budget!D19*0.8)</f>
        <v/>
      </c>
      <c r="D10" s="24">
        <f>C10+Budget!F21+Budget!F22+Budget!F23</f>
        <v/>
      </c>
      <c r="E10" s="24">
        <f>D10*Budget!E11+(Budget!F41-Budget!F28)</f>
        <v/>
      </c>
      <c r="F10" s="24">
        <f>D10-E10</f>
        <v/>
      </c>
      <c r="G10" s="25">
        <f>IFERROR((D10-E10)/D10,0)</f>
        <v/>
      </c>
    </row>
    <row r="11" ht="16" customHeight="1">
      <c r="A11" s="4" t="inlineStr">
        <is>
          <t>90% sell-through</t>
        </is>
      </c>
      <c r="B11" s="21" t="n">
        <v>0.9</v>
      </c>
      <c r="C11" s="12">
        <f>(Budget!C15*Budget!D15*0.9)+(Budget!C16*Budget!D16*0.9)+(Budget!C17*Budget!D17*0.9)+(Budget!C18*Budget!D18*0.9)+(Budget!C19*Budget!D19*0.9)</f>
        <v/>
      </c>
      <c r="D11" s="12">
        <f>C11+Budget!F21+Budget!F22+Budget!F23</f>
        <v/>
      </c>
      <c r="E11" s="12">
        <f>D11*Budget!E11+(Budget!F41-Budget!F28)</f>
        <v/>
      </c>
      <c r="F11" s="17">
        <f>D11-E11</f>
        <v/>
      </c>
      <c r="G11" s="18">
        <f>IFERROR((D11-E11)/D11,0)</f>
        <v/>
      </c>
    </row>
    <row r="12" ht="16" customHeight="1">
      <c r="A12" s="4" t="inlineStr">
        <is>
          <t>100% sell-through</t>
        </is>
      </c>
      <c r="B12" s="21" t="n">
        <v>1</v>
      </c>
      <c r="C12" s="12">
        <f>(Budget!C15*Budget!D15*1.0)+(Budget!C16*Budget!D16*1.0)+(Budget!C17*Budget!D17*1.0)+(Budget!C18*Budget!D18*1.0)+(Budget!C19*Budget!D19*1.0)</f>
        <v/>
      </c>
      <c r="D12" s="12">
        <f>C12+Budget!F21+Budget!F22+Budget!F23</f>
        <v/>
      </c>
      <c r="E12" s="12">
        <f>D12*Budget!E11+(Budget!F41-Budget!F28)</f>
        <v/>
      </c>
      <c r="F12" s="17">
        <f>D12-E12</f>
        <v/>
      </c>
      <c r="G12" s="18">
        <f>IFERROR((D12-E12)/D12,0)</f>
        <v/>
      </c>
    </row>
  </sheetData>
  <mergeCells count="2">
    <mergeCell ref="A2:G2"/>
    <mergeCell ref="A1:G1"/>
  </mergeCells>
  <conditionalFormatting sqref="F5:F12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" customWidth="1" min="1" max="1"/>
    <col width="72" customWidth="1" min="2" max="2"/>
  </cols>
  <sheetData>
    <row r="1" ht="28" customHeight="1">
      <c r="A1" s="1" t="inlineStr">
        <is>
          <t>How to use the Event Budget Planner</t>
        </is>
      </c>
    </row>
    <row r="2" ht="15" customHeight="1">
      <c r="A2" s="2" t="inlineStr">
        <is>
          <t xml:space="preserve">  Built by Tickify — tickify.io</t>
        </is>
      </c>
    </row>
    <row r="3" ht="8" customHeight="1"/>
    <row r="4" ht="22" customHeight="1">
      <c r="A4" s="26" t="inlineStr">
        <is>
          <t>YELLOW CELLS: are where you enter your numbers. Everything else calculates automatically.</t>
        </is>
      </c>
    </row>
    <row r="5" ht="10" customHeight="1"/>
    <row r="6" ht="16" customHeight="1">
      <c r="A6" s="26" t="inlineStr">
        <is>
          <t>1.  Event details: Fill in your event name and date. These don't affect calculations.</t>
        </is>
      </c>
    </row>
    <row r="7" ht="6" customHeight="1"/>
    <row r="8" ht="30" customHeight="1">
      <c r="A8" s="26" t="inlineStr">
        <is>
          <t>2.  Ticketing platform: Defaults to 5% for Tickify. If you're on another platform, update the 'Ticketing fee %' cell with your rate. The ticketing fee cost row recalculates automatically.</t>
        </is>
      </c>
    </row>
    <row r="9" ht="6" customHeight="1"/>
    <row r="10" ht="22" customHeight="1">
      <c r="A10" s="26" t="inlineStr">
        <is>
          <t>3.  Ticket revenue: Enter each tier: capacity for that tier, face value price, and expected sell-through (0.80 = 80%).</t>
        </is>
      </c>
    </row>
    <row r="11" ht="16" customHeight="1">
      <c r="A11" s="27" t="inlineStr">
        <is>
          <t>·</t>
        </is>
      </c>
      <c r="B11" s="26" t="inlineStr">
        <is>
          <t>Add other income (sponsorship, bar, merch) in the rows below the tiers.</t>
        </is>
      </c>
    </row>
    <row r="12" ht="6" customHeight="1"/>
    <row r="13" ht="26" customHeight="1">
      <c r="A13" s="26" t="inlineStr">
        <is>
          <t>4.  Costs: Fill in every cost line. Ticketing fees auto-calculate. Add a Misc / Contingency line — 5–10% of total costs is a good buffer.</t>
        </is>
      </c>
    </row>
    <row r="14" ht="6" customHeight="1"/>
    <row r="15" ht="26" customHeight="1">
      <c r="A15" s="26" t="inlineStr">
        <is>
          <t>5.  P&amp;L and Break-Even: These update automatically. Break-even shows how many GA tickets are needed to cover all costs. The Net Profit / Loss cell turns green or red.</t>
        </is>
      </c>
    </row>
    <row r="16" ht="6" customHeight="1"/>
    <row r="17" ht="30" customHeight="1">
      <c r="A17" s="26" t="inlineStr">
        <is>
          <t>6.  Scenarios sheet: Shows profit at every sell-through rate from 40% to 100%. Profit cells colour green or red. The 80% row is highlighted — that's a realistic planning target for most events.</t>
        </is>
      </c>
    </row>
    <row r="18" ht="12" customHeight="1"/>
    <row r="19" ht="18" customHeight="1">
      <c r="A19" s="28" t="inlineStr">
        <is>
          <t>TIPS</t>
        </is>
      </c>
    </row>
    <row r="20" ht="20" customHeight="1">
      <c r="A20" s="27" t="inlineStr">
        <is>
          <t>·</t>
        </is>
      </c>
      <c r="B20" s="26" t="inlineStr">
        <is>
          <t>Build this before you confirm venue and talent costs — the break-even % will tell you if the math works.</t>
        </is>
      </c>
    </row>
    <row r="21" ht="18" customHeight="1">
      <c r="A21" s="27" t="inlineStr">
        <is>
          <t>·</t>
        </is>
      </c>
      <c r="B21" s="26" t="inlineStr">
        <is>
          <t>If break-even is above 70% of capacity, reconsider your cost base before committing.</t>
        </is>
      </c>
    </row>
    <row r="22" ht="18" customHeight="1">
      <c r="A22" s="27" t="inlineStr">
        <is>
          <t>·</t>
        </is>
      </c>
      <c r="B22" s="26" t="inlineStr">
        <is>
          <t>Re-run this after each event and compare to actuals. The gaps tell you where to improve.</t>
        </is>
      </c>
    </row>
    <row r="23" ht="18" customHeight="1">
      <c r="A23" s="27" t="inlineStr">
        <is>
          <t>·</t>
        </is>
      </c>
      <c r="B23" s="26" t="inlineStr">
        <is>
          <t>When comparing platforms, just update the 'Ticketing fee %' cell and watch the profit change.</t>
        </is>
      </c>
    </row>
  </sheetData>
  <mergeCells count="10">
    <mergeCell ref="A4:B4"/>
    <mergeCell ref="A2:B2"/>
    <mergeCell ref="A15:B15"/>
    <mergeCell ref="A19:B19"/>
    <mergeCell ref="A10:B10"/>
    <mergeCell ref="A13:B13"/>
    <mergeCell ref="A1:B1"/>
    <mergeCell ref="A17:B17"/>
    <mergeCell ref="A8:B8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2026-05-01T10:11:15Z</dcterms:created>
  <dcterms:modified xsi:type="dcterms:W3CDTF">2026-05-01T10:11:15Z</dcterms:modified>
</cp:coreProperties>
</file>